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630" yWindow="555" windowWidth="23250" windowHeight="13170"/>
  </bookViews>
  <sheets>
    <sheet name="Документ" sheetId="4" r:id="rId1"/>
  </sheets>
  <definedNames>
    <definedName name="_xlnm.Print_Titles" localSheetId="0">Документ!$3:$4</definedName>
  </definedNames>
  <calcPr calcId="145621"/>
</workbook>
</file>

<file path=xl/calcChain.xml><?xml version="1.0" encoding="utf-8"?>
<calcChain xmlns="http://schemas.openxmlformats.org/spreadsheetml/2006/main">
  <c r="C51" i="4" l="1"/>
  <c r="C49" i="4"/>
  <c r="C34" i="4"/>
  <c r="C5" i="4"/>
  <c r="C53" i="4" l="1"/>
  <c r="G52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5" i="4"/>
  <c r="G46" i="4"/>
  <c r="G47" i="4"/>
  <c r="G48" i="4"/>
  <c r="G50" i="4"/>
  <c r="E5" i="4" l="1"/>
  <c r="F5" i="4"/>
  <c r="G5" i="4" s="1"/>
  <c r="D5" i="4"/>
  <c r="E34" i="4"/>
  <c r="F34" i="4"/>
  <c r="G34" i="4" s="1"/>
  <c r="D34" i="4"/>
  <c r="E49" i="4"/>
  <c r="F49" i="4"/>
  <c r="G49" i="4" s="1"/>
  <c r="D49" i="4"/>
  <c r="F51" i="4" l="1"/>
  <c r="E51" i="4"/>
  <c r="E53" i="4" s="1"/>
  <c r="D51" i="4"/>
  <c r="D53" i="4" s="1"/>
  <c r="G51" i="4" l="1"/>
  <c r="F53" i="4"/>
  <c r="G53" i="4" s="1"/>
</calcChain>
</file>

<file path=xl/sharedStrings.xml><?xml version="1.0" encoding="utf-8"?>
<sst xmlns="http://schemas.openxmlformats.org/spreadsheetml/2006/main" count="133" uniqueCount="132">
  <si>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</si>
  <si>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</si>
  <si>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</si>
  <si>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</si>
  <si>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</si>
  <si>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</si>
  <si>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</si>
  <si>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</si>
  <si>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</si>
  <si>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</si>
  <si>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</si>
  <si>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</si>
  <si>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</si>
  <si>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</si>
  <si>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</si>
  <si>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</si>
  <si>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</si>
  <si>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</si>
  <si>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</si>
  <si>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</si>
  <si>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</si>
  <si>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</si>
  <si>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</si>
  <si>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</si>
  <si>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</si>
  <si>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</si>
  <si>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</si>
  <si>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</si>
  <si>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</si>
  <si>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</si>
  <si>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</si>
  <si>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</si>
  <si>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</si>
  <si>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</si>
  <si>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</si>
  <si>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</si>
  <si>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</si>
  <si>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</si>
  <si>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</si>
  <si>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</si>
  <si>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</si>
  <si>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</si>
  <si>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</si>
  <si>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</si>
  <si>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</si>
  <si>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</si>
  <si>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</si>
  <si>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</si>
  <si>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</si>
  <si>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</si>
  <si>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</si>
  <si>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</si>
  <si>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</si>
  <si>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</si>
  <si>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</si>
  <si>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</si>
  <si>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</si>
  <si>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</si>
  <si>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</si>
  <si>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</si>
  <si>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</si>
  <si>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</si>
  <si>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</si>
  <si>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</si>
  <si>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</si>
  <si>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</si>
  <si>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</si>
  <si>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</si>
  <si>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</si>
  <si>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</si>
  <si>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</si>
  <si>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</si>
  <si>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</si>
  <si>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</si>
  <si>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</si>
  <si>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</si>
  <si>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</si>
  <si>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</si>
  <si>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</si>
  <si>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</si>
  <si>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</si>
  <si>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</si>
  <si>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</si>
  <si>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</si>
  <si>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</si>
  <si>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</si>
  <si>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</si>
  <si>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</si>
  <si>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</si>
  <si>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</si>
  <si>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ВСЕГО по программам</t>
  </si>
  <si>
    <t>Государственные программы Калужской области - всего</t>
  </si>
  <si>
    <t>Бюджетные ассигнования в соответствии с Законом Калужской области от 06.12.2018 № 419-ОЗ (в ред. Закона КО от 05.12.2019 № 534-ОЗ)</t>
  </si>
  <si>
    <t>Ведомственные целевые программы - всего</t>
  </si>
  <si>
    <t>Другие программы - всего</t>
  </si>
  <si>
    <t>(тыс. рублей)</t>
  </si>
  <si>
    <t xml:space="preserve">Бюджетные ассигнования в соответствии с Законом Калужской области от 06.12.2018 № 419-ОЗ </t>
  </si>
  <si>
    <t>% испол-нения к первоначальному плану</t>
  </si>
  <si>
    <t>Непрограммные расходы</t>
  </si>
  <si>
    <t>ИТОГО</t>
  </si>
  <si>
    <t>Пояснения различий между первоначально утвержденными бюджетными ассигнованиями и фактическими значениями (если отклонения составляют 
5 % и более)</t>
  </si>
  <si>
    <t>Средства перераспределены по целевым направлениям для обеспечения софинансирования расходов областного бюджета под средства федерального бюджета, в том числе на обеспечение условий софинансирования</t>
  </si>
  <si>
    <t>Увеличение расходов на стимулирование муниципальных образований Калужской области - победителей регионального этапа конкурса в соответствии с распоряжением заместителя Губернатора Калужской области - руководителя администрации Губернатора Калужской области от 30.04.2019 № 77-ра.</t>
  </si>
  <si>
    <t>Увеличение расходов связано с увеличением  штатной численности работников ГКУ КО "Централизованная бухгалтерия в сфере природных ресурсов и экологии Калужской области", а также в связи с увеличением расходов в рамках регионального проекта «Чистый воздух» национального проекта «Экология»</t>
  </si>
  <si>
    <t>Финансирование осуществлялось по мере предоставления актов выполненных работ</t>
  </si>
  <si>
    <t>Увеличение расходов за счет поступления средств от Фонда содействия реформированию жилищно-коммунального хозяйства, а также софинансирование за счет средств областного бюджета на реализацию мероприятий по переселению граждан из аварийного жилищного фонда, необходимостью модернизации водопроводно-канализационного хозяйства области, а также на развитие объектов газификации области</t>
  </si>
  <si>
    <t>Уменьшение бюджетных ассигнований в связи со снижением численности соотечественников</t>
  </si>
  <si>
    <t>Увеличение бюджетных ассигнований  в связи с необходимостью продолжения строительства технопарка в г. Обнинск, а также в связи с поступлением дополнительных средств федерального бюджета и необходимостью софинансирования расходов</t>
  </si>
  <si>
    <t xml:space="preserve">Увеличение бюджетных ассигнований в связи с поступлением средств федерального бюджета и необходимостью софинансирования мероприятий по поддержке сельскохозяйственных товаропроизводителей </t>
  </si>
  <si>
    <t>Уменьшение бюджетных ассигнований связано с отсутствием потребности в средствах субвенции на  осуществление регионального государственного надзора в области технического состояния и эксплуатации аттракционов (за исключением стационарных механизированных), а также их государственной регистрации</t>
  </si>
  <si>
    <t>Увеличение расходов в связи с предоставлением дополнительной субсидии ООО "Телерадиокомпания "НИКА" для модернизации технических средств и субсидии на выполнение государственного задания подведомственных бюджетного и автономного учреждений</t>
  </si>
  <si>
    <t xml:space="preserve">Увеличение расходов на выполнение государственного задания в связи с необходимостью направления дополнительных средств на расширение области аккредитации подведомственных учреждений, а также на оплату бюджетных обязательств по организации и проведению мероприятий по отлову и содержанию безнадзорных животных  </t>
  </si>
  <si>
    <t>Финансирование осуществлялось на основании представленных документов, подтверждающих фактические затраты, на приобретение роботизированных установок, технологического оборудования для кормления скота и сервисное обслуживание</t>
  </si>
  <si>
    <t>Субсидии неиспользованы в полном объеме в связи с тем, что финансирование осуществлялось в соответствии с заявками получателей средств</t>
  </si>
  <si>
    <t>Увеличение расходов на укрепление материально-технической базы учреждений здравоохранения,  приобретение лекарственных препаратов для льготных категорий граждан, приобретение вакцин, приобретение автотранспортных средств для доставки пациентов в межрайонные центры  для получения специализированной медицинской помощи, приобретения автомобилей для фельдшеров ФАПов, участковых терапевтов и врачей общей практики, мероприятия по информатизации здравоохранения</t>
  </si>
  <si>
    <t>В связи с уменьшением численности получателей мер социальной поддержки в соответствии с федеральным и региональным законодательством</t>
  </si>
  <si>
    <t>Увеличение расходов на проведение ремонтов и укрепление материально-технической базы учреждений культуры, создание новых коллективов и проведение мероприятий в сфере культуры</t>
  </si>
  <si>
    <t>Увеличение  расходов в связи с выделением из федерального бюджета грантов на оснащение материально-технической базы организаций среднего профессионального образования</t>
  </si>
  <si>
    <t>Увеличение расходов на выкуп дошкольных образовательных учреждений</t>
  </si>
  <si>
    <t>Уменьшение бюджетных ассигнований  связано с образовавшейся экономией по торгам</t>
  </si>
  <si>
    <t>Увеличение расходов на содержание ГБУ КО "Учебно-методический центр военно-патриотического воспитания и подготовки граждан к военной службе" за счет  перераспределения с ГП "Развитие общего и дополнительного образования в Калужской области"</t>
  </si>
  <si>
    <t>В связи с поступлением средств из федерального бюджета на развитие информационно-телекоммуникационной инфраструктуры образовательных учреждений</t>
  </si>
  <si>
    <t xml:space="preserve">Увеличение бюджетных ассигнований в связи с поступлением средств из федерального бюджета и  других бюджетов бюджетной системы Российской Федерации на строительство  и ремонт дорог </t>
  </si>
  <si>
    <t xml:space="preserve">Уменьшение бюджетных ассигнований связано с неосвоением средств по реализации мероприятия по экологической реабилитации Людиновского водохранилища </t>
  </si>
  <si>
    <t>Распоряжением Правительства Российской Федерации от 28.08.2019 № 1909-р увеличены средства субвенции на приобретение специализированной лесопожарной техники и оборудования, а также увеличены средства на  содержание двух вновь создаваемых ПХС, на приобретение современных систем видеонаблюдения для мониторинга и раннего обнаружения лесных пожаров в лесном фонде Калужской области</t>
  </si>
  <si>
    <t>Увеличение бюджетных ассигнований связано с поступлением средств федерального бюджета победителям Всероссийского конкурса лучших проектов создания комфортной городской среды</t>
  </si>
  <si>
    <t>Увеличение бюджетных ассигнований связано с необходимостью реализации мероприятий по развитию объектов газификации области, приобретением в собственность области нежилых помещений, земельных участков сельскохозяйственного назначения</t>
  </si>
  <si>
    <t>Уменьшение связано с образовавшейся экономией средств по торгам после проведения конкурсных процедур муниципальными образованиями</t>
  </si>
  <si>
    <t>Финансирование осуществлялось в соответствии с заявками получателей средств на основании представленных документов, подтверждающих фактические затраты. Кроме того, уменьшение расходов образовалось в связи с экономией по торгам</t>
  </si>
  <si>
    <t xml:space="preserve">Уменьшение бюджетных ассигнований на исполнение государственных гарантий осуществляется в соответствии с графиком погашения (частичного погашения) государственной гарантии Калужской области. 
   Кроме того, средства на реализацию указов Президента Российской Федерации в части оплаты труда отдельным категориям работников выделялись получателям данных средств по соответствующим кодам функциональной классификации в соответствии с отраслевой принадлежностью, исходя из фактической потребности </t>
  </si>
  <si>
    <t>Уменьшение бюджетных ассигнований в связи с перераспределением на государственную программу "Экономическое развитие в Калужской области"</t>
  </si>
  <si>
    <t>Сведения о планируемых и фактических значениях расходной части бюджета Калужской области в разрезе государственных, ведомственных целевых программ и региональной программе, а также непрограммных расходов областного бюджета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</si>
</sst>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4" fillId="0" borderId="3">
      <alignment horizontal="center" vertical="center" shrinkToFit="1"/>
    </xf>
    <xf numFmtId="49" fontId="4" fillId="0" borderId="3">
      <alignment horizontal="center" vertical="center" shrinkToFit="1"/>
    </xf>
    <xf numFmtId="0" fontId="3" fillId="0" borderId="3">
      <alignment horizontal="left" vertical="center" wrapText="1"/>
    </xf>
    <xf numFmtId="0" fontId="3" fillId="0" borderId="3">
      <alignment horizontal="center" vertical="center" wrapText="1"/>
    </xf>
    <xf numFmtId="4" fontId="3" fillId="0" borderId="3">
      <alignment horizontal="right" vertical="center" shrinkToFit="1"/>
    </xf>
    <xf numFmtId="49" fontId="3" fillId="0" borderId="3">
      <alignment horizontal="right" vertical="center" shrinkToFit="1"/>
    </xf>
    <xf numFmtId="0" fontId="4" fillId="0" borderId="3">
      <alignment horizontal="left" vertical="center" wrapText="1"/>
    </xf>
    <xf numFmtId="0" fontId="4" fillId="0" borderId="3">
      <alignment horizontal="center" vertical="center" wrapText="1"/>
    </xf>
    <xf numFmtId="4" fontId="4" fillId="0" borderId="3">
      <alignment horizontal="right" vertical="center" shrinkToFit="1"/>
    </xf>
    <xf numFmtId="49" fontId="4" fillId="0" borderId="3">
      <alignment horizontal="right" vertical="center" shrinkToFit="1"/>
    </xf>
    <xf numFmtId="0" fontId="3" fillId="0" borderId="4">
      <alignment horizontal="left"/>
    </xf>
    <xf numFmtId="4" fontId="3" fillId="0" borderId="3">
      <alignment horizontal="right" vertical="top" shrinkToFit="1"/>
    </xf>
    <xf numFmtId="49" fontId="3" fillId="0" borderId="3">
      <alignment horizontal="right" vertical="top" shrinkToFit="1"/>
    </xf>
    <xf numFmtId="0" fontId="1" fillId="0" borderId="5"/>
    <xf numFmtId="49" fontId="1" fillId="0" borderId="5"/>
    <xf numFmtId="0" fontId="1" fillId="0" borderId="1">
      <alignment horizontal="left" wrapText="1"/>
    </xf>
    <xf numFmtId="0" fontId="5" fillId="0" borderId="1">
      <protection locked="0"/>
    </xf>
    <xf numFmtId="49" fontId="5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5" fillId="2" borderId="1"/>
    <xf numFmtId="0" fontId="6" fillId="2" borderId="1">
      <alignment horizontal="left" vertical="center"/>
    </xf>
    <xf numFmtId="0" fontId="6" fillId="2" borderId="1"/>
    <xf numFmtId="0" fontId="6" fillId="0" borderId="1"/>
    <xf numFmtId="0" fontId="6" fillId="0" borderId="1">
      <alignment horizontal="center" vertical="center"/>
    </xf>
    <xf numFmtId="0" fontId="6" fillId="0" borderId="1">
      <protection locked="0"/>
    </xf>
    <xf numFmtId="0" fontId="5" fillId="2" borderId="1">
      <protection locked="0"/>
    </xf>
    <xf numFmtId="0" fontId="6" fillId="2" borderId="1">
      <alignment horizontal="center" vertical="center"/>
    </xf>
    <xf numFmtId="0" fontId="6" fillId="2" borderId="1">
      <protection locked="0"/>
    </xf>
    <xf numFmtId="0" fontId="6" fillId="2" borderId="1">
      <alignment vertical="center"/>
    </xf>
    <xf numFmtId="49" fontId="5" fillId="2" borderId="1"/>
    <xf numFmtId="49" fontId="6" fillId="2" borderId="1"/>
    <xf numFmtId="49" fontId="6" fillId="2" borderId="1">
      <alignment vertical="center"/>
    </xf>
    <xf numFmtId="49" fontId="6" fillId="2" borderId="1">
      <protection locked="0"/>
    </xf>
    <xf numFmtId="49" fontId="5" fillId="2" borderId="1">
      <protection locked="0"/>
    </xf>
    <xf numFmtId="0" fontId="6" fillId="0" borderId="1">
      <alignment vertical="center"/>
    </xf>
  </cellStyleXfs>
  <cellXfs count="55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9" fillId="0" borderId="6" xfId="12" quotePrefix="1" applyNumberFormat="1" applyFont="1" applyBorder="1" applyAlignment="1" applyProtection="1">
      <alignment horizontal="center" wrapText="1"/>
    </xf>
    <xf numFmtId="0" fontId="9" fillId="0" borderId="6" xfId="16" quotePrefix="1" applyNumberFormat="1" applyFont="1" applyBorder="1" applyAlignment="1" applyProtection="1">
      <alignment horizontal="center" wrapText="1"/>
    </xf>
    <xf numFmtId="0" fontId="9" fillId="0" borderId="14" xfId="11" quotePrefix="1" applyNumberFormat="1" applyFont="1" applyBorder="1" applyAlignment="1" applyProtection="1">
      <alignment horizontal="left" wrapText="1"/>
    </xf>
    <xf numFmtId="0" fontId="9" fillId="0" borderId="16" xfId="11" quotePrefix="1" applyNumberFormat="1" applyFont="1" applyBorder="1" applyAlignment="1" applyProtection="1">
      <alignment horizontal="left" wrapText="1"/>
    </xf>
    <xf numFmtId="0" fontId="9" fillId="0" borderId="17" xfId="12" quotePrefix="1" applyNumberFormat="1" applyFont="1" applyBorder="1" applyAlignment="1" applyProtection="1">
      <alignment horizontal="center" wrapText="1"/>
    </xf>
    <xf numFmtId="164" fontId="13" fillId="0" borderId="22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2" fillId="0" borderId="11" xfId="7" applyFont="1" applyBorder="1" applyAlignment="1">
      <alignment horizontal="left" wrapText="1"/>
    </xf>
    <xf numFmtId="0" fontId="12" fillId="0" borderId="12" xfId="7" applyFont="1" applyBorder="1" applyAlignment="1">
      <alignment horizontal="center" vertical="center" wrapText="1"/>
    </xf>
    <xf numFmtId="0" fontId="12" fillId="0" borderId="14" xfId="11" quotePrefix="1" applyNumberFormat="1" applyFont="1" applyBorder="1" applyAlignment="1" applyProtection="1">
      <alignment horizontal="left" wrapText="1"/>
    </xf>
    <xf numFmtId="0" fontId="12" fillId="0" borderId="14" xfId="7" applyFont="1" applyBorder="1" applyAlignment="1">
      <alignment horizontal="left" wrapText="1"/>
    </xf>
    <xf numFmtId="0" fontId="8" fillId="0" borderId="19" xfId="34" applyNumberFormat="1" applyFont="1" applyFill="1" applyBorder="1" applyAlignment="1" applyProtection="1">
      <alignment horizontal="right"/>
    </xf>
    <xf numFmtId="0" fontId="8" fillId="0" borderId="20" xfId="34" applyNumberFormat="1" applyFont="1" applyFill="1" applyBorder="1" applyAlignment="1" applyProtection="1">
      <alignment horizontal="center"/>
    </xf>
    <xf numFmtId="164" fontId="8" fillId="0" borderId="20" xfId="34" applyNumberFormat="1" applyFont="1" applyFill="1" applyBorder="1" applyAlignment="1" applyProtection="1">
      <alignment horizontal="center"/>
    </xf>
    <xf numFmtId="4" fontId="12" fillId="0" borderId="12" xfId="7" applyNumberFormat="1" applyFont="1" applyFill="1" applyBorder="1" applyAlignment="1">
      <alignment horizontal="center" wrapText="1"/>
    </xf>
    <xf numFmtId="4" fontId="9" fillId="0" borderId="6" xfId="7" applyNumberFormat="1" applyFont="1" applyFill="1" applyBorder="1" applyAlignment="1">
      <alignment horizontal="center" wrapText="1"/>
    </xf>
    <xf numFmtId="4" fontId="12" fillId="0" borderId="6" xfId="7" applyNumberFormat="1" applyFont="1" applyFill="1" applyBorder="1" applyAlignment="1">
      <alignment horizontal="center" wrapText="1"/>
    </xf>
    <xf numFmtId="4" fontId="9" fillId="0" borderId="17" xfId="7" applyNumberFormat="1" applyFont="1" applyFill="1" applyBorder="1" applyAlignment="1">
      <alignment horizontal="center" wrapText="1"/>
    </xf>
    <xf numFmtId="164" fontId="9" fillId="0" borderId="6" xfId="12" quotePrefix="1" applyNumberFormat="1" applyFont="1" applyBorder="1" applyAlignment="1" applyProtection="1">
      <alignment horizontal="center" wrapText="1"/>
    </xf>
    <xf numFmtId="164" fontId="9" fillId="0" borderId="17" xfId="12" quotePrefix="1" applyNumberFormat="1" applyFont="1" applyBorder="1" applyAlignment="1" applyProtection="1">
      <alignment horizontal="center" wrapText="1"/>
    </xf>
    <xf numFmtId="164" fontId="12" fillId="0" borderId="12" xfId="7" applyNumberFormat="1" applyFont="1" applyFill="1" applyBorder="1" applyAlignment="1">
      <alignment horizontal="center" wrapText="1"/>
    </xf>
    <xf numFmtId="164" fontId="9" fillId="0" borderId="6" xfId="13" applyNumberFormat="1" applyFont="1" applyBorder="1" applyAlignment="1" applyProtection="1">
      <alignment horizontal="center" shrinkToFit="1"/>
    </xf>
    <xf numFmtId="164" fontId="9" fillId="0" borderId="6" xfId="13" applyNumberFormat="1" applyFont="1" applyFill="1" applyBorder="1" applyAlignment="1" applyProtection="1">
      <alignment horizontal="center" shrinkToFit="1"/>
    </xf>
    <xf numFmtId="164" fontId="12" fillId="0" borderId="6" xfId="17" applyNumberFormat="1" applyFont="1" applyBorder="1" applyAlignment="1" applyProtection="1">
      <alignment horizontal="center" shrinkToFit="1"/>
    </xf>
    <xf numFmtId="164" fontId="9" fillId="0" borderId="17" xfId="13" applyNumberFormat="1" applyFont="1" applyBorder="1" applyAlignment="1" applyProtection="1">
      <alignment horizontal="center" shrinkToFit="1"/>
    </xf>
    <xf numFmtId="0" fontId="12" fillId="0" borderId="14" xfId="19" applyNumberFormat="1" applyFont="1" applyBorder="1" applyAlignment="1" applyProtection="1">
      <alignment horizontal="right"/>
    </xf>
    <xf numFmtId="0" fontId="12" fillId="0" borderId="6" xfId="19" applyNumberFormat="1" applyFont="1" applyBorder="1" applyAlignment="1" applyProtection="1">
      <alignment horizontal="right"/>
    </xf>
    <xf numFmtId="164" fontId="12" fillId="0" borderId="6" xfId="20" applyNumberFormat="1" applyFont="1" applyBorder="1" applyAlignment="1" applyProtection="1">
      <alignment horizontal="center" shrinkToFit="1"/>
    </xf>
    <xf numFmtId="0" fontId="12" fillId="0" borderId="25" xfId="11" quotePrefix="1" applyNumberFormat="1" applyFont="1" applyBorder="1" applyAlignment="1" applyProtection="1">
      <alignment horizontal="right" wrapText="1"/>
    </xf>
    <xf numFmtId="0" fontId="9" fillId="0" borderId="26" xfId="11" quotePrefix="1" applyNumberFormat="1" applyFont="1" applyBorder="1" applyAlignment="1" applyProtection="1">
      <alignment horizontal="center" wrapText="1"/>
    </xf>
    <xf numFmtId="164" fontId="12" fillId="0" borderId="26" xfId="11" quotePrefix="1" applyNumberFormat="1" applyFont="1" applyBorder="1" applyAlignment="1" applyProtection="1">
      <alignment horizontal="center" wrapText="1"/>
    </xf>
    <xf numFmtId="164" fontId="12" fillId="0" borderId="26" xfId="16" applyNumberFormat="1" applyFont="1" applyBorder="1" applyAlignment="1" applyProtection="1">
      <alignment horizontal="center" shrinkToFit="1"/>
    </xf>
    <xf numFmtId="164" fontId="10" fillId="0" borderId="27" xfId="0" applyNumberFormat="1" applyFont="1" applyBorder="1" applyAlignment="1" applyProtection="1">
      <alignment horizontal="center"/>
      <protection locked="0"/>
    </xf>
    <xf numFmtId="49" fontId="12" fillId="0" borderId="13" xfId="7" applyNumberFormat="1" applyFont="1" applyFill="1" applyBorder="1" applyAlignment="1">
      <alignment horizontal="left" wrapText="1"/>
    </xf>
    <xf numFmtId="49" fontId="9" fillId="0" borderId="15" xfId="7" applyNumberFormat="1" applyFont="1" applyFill="1" applyBorder="1" applyAlignment="1">
      <alignment horizontal="left" wrapText="1"/>
    </xf>
    <xf numFmtId="49" fontId="12" fillId="0" borderId="15" xfId="7" applyNumberFormat="1" applyFont="1" applyFill="1" applyBorder="1" applyAlignment="1">
      <alignment horizontal="left" wrapText="1"/>
    </xf>
    <xf numFmtId="49" fontId="9" fillId="0" borderId="18" xfId="7" applyNumberFormat="1" applyFont="1" applyFill="1" applyBorder="1" applyAlignment="1">
      <alignment horizontal="left" wrapText="1"/>
    </xf>
    <xf numFmtId="49" fontId="10" fillId="0" borderId="28" xfId="0" applyNumberFormat="1" applyFont="1" applyFill="1" applyBorder="1" applyAlignment="1" applyProtection="1">
      <alignment horizontal="left" wrapText="1"/>
      <protection locked="0"/>
    </xf>
    <xf numFmtId="49" fontId="14" fillId="0" borderId="21" xfId="0" applyNumberFormat="1" applyFont="1" applyBorder="1" applyAlignment="1" applyProtection="1">
      <alignment horizontal="left"/>
      <protection locked="0"/>
    </xf>
    <xf numFmtId="49" fontId="4" fillId="0" borderId="15" xfId="7" applyNumberFormat="1" applyFont="1" applyFill="1" applyBorder="1" applyAlignment="1">
      <alignment horizontal="left" wrapText="1"/>
    </xf>
    <xf numFmtId="49" fontId="4" fillId="3" borderId="15" xfId="7" applyNumberFormat="1" applyFont="1" applyFill="1" applyBorder="1" applyAlignment="1">
      <alignment horizontal="left" wrapText="1"/>
    </xf>
    <xf numFmtId="0" fontId="4" fillId="0" borderId="14" xfId="11" quotePrefix="1" applyNumberFormat="1" applyFont="1" applyBorder="1" applyAlignment="1" applyProtection="1">
      <alignment horizontal="left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7" xfId="7" applyNumberFormat="1" applyFont="1" applyFill="1" applyBorder="1" applyAlignment="1" applyProtection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0" fontId="16" fillId="0" borderId="7" xfId="7" applyNumberFormat="1" applyFont="1" applyBorder="1" applyAlignment="1" applyProtection="1">
      <alignment horizontal="center" vertical="center" wrapText="1"/>
    </xf>
    <xf numFmtId="0" fontId="16" fillId="0" borderId="9" xfId="7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</cellXfs>
  <cellStyles count="48">
    <cellStyle name="br" xfId="29"/>
    <cellStyle name="col" xfId="28"/>
    <cellStyle name="style0" xfId="30"/>
    <cellStyle name="td" xfId="31"/>
    <cellStyle name="tr" xfId="27"/>
    <cellStyle name="xl21" xfId="32"/>
    <cellStyle name="xl22" xfId="7"/>
    <cellStyle name="xl23" xfId="9"/>
    <cellStyle name="xl24" xfId="33"/>
    <cellStyle name="xl25" xfId="11"/>
    <cellStyle name="xl26" xfId="15"/>
    <cellStyle name="xl27" xfId="34"/>
    <cellStyle name="xl28" xfId="19"/>
    <cellStyle name="xl29" xfId="22"/>
    <cellStyle name="xl30" xfId="35"/>
    <cellStyle name="xl31" xfId="12"/>
    <cellStyle name="xl32" xfId="36"/>
    <cellStyle name="xl33" xfId="16"/>
    <cellStyle name="xl34" xfId="37"/>
    <cellStyle name="xl35" xfId="38"/>
    <cellStyle name="xl36" xfId="39"/>
    <cellStyle name="xl37" xfId="40"/>
    <cellStyle name="xl38" xfId="13"/>
    <cellStyle name="xl39" xfId="41"/>
    <cellStyle name="xl40" xfId="17"/>
    <cellStyle name="xl41" xfId="20"/>
    <cellStyle name="xl42" xfId="24"/>
    <cellStyle name="xl43" xfId="25"/>
    <cellStyle name="xl44" xfId="42"/>
    <cellStyle name="xl45" xfId="8"/>
    <cellStyle name="xl46" xfId="10"/>
    <cellStyle name="xl47" xfId="43"/>
    <cellStyle name="xl48" xfId="14"/>
    <cellStyle name="xl49" xfId="44"/>
    <cellStyle name="xl50" xfId="18"/>
    <cellStyle name="xl51" xfId="45"/>
    <cellStyle name="xl52" xfId="21"/>
    <cellStyle name="xl53" xfId="23"/>
    <cellStyle name="xl54" xfId="26"/>
    <cellStyle name="xl55" xfId="46"/>
    <cellStyle name="xl56" xfId="1"/>
    <cellStyle name="xl57" xfId="3"/>
    <cellStyle name="xl58" xfId="4"/>
    <cellStyle name="xl59" xfId="5"/>
    <cellStyle name="xl60" xfId="6"/>
    <cellStyle name="xl61" xfId="47"/>
    <cellStyle name="xl62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zoomScale="70" zoomScaleNormal="70" zoomScaleSheetLayoutView="100" workbookViewId="0">
      <pane ySplit="4" topLeftCell="A5" activePane="bottomLeft" state="frozen"/>
      <selection pane="bottomLeft" sqref="A1:H1"/>
    </sheetView>
  </sheetViews>
  <sheetFormatPr defaultColWidth="9.140625" defaultRowHeight="15" outlineLevelRow="5" x14ac:dyDescent="0.25"/>
  <cols>
    <col min="1" max="1" width="59.7109375" style="1" customWidth="1"/>
    <col min="2" max="2" width="18.5703125" style="1" customWidth="1"/>
    <col min="3" max="3" width="23.42578125" style="1" customWidth="1"/>
    <col min="4" max="4" width="27.85546875" style="1" customWidth="1"/>
    <col min="5" max="5" width="22.85546875" style="1" customWidth="1"/>
    <col min="6" max="6" width="21" style="1" customWidth="1"/>
    <col min="7" max="7" width="13.7109375" style="1" customWidth="1"/>
    <col min="8" max="8" width="41.7109375" style="1" customWidth="1"/>
    <col min="9" max="9" width="16.28515625" style="1" customWidth="1"/>
    <col min="10" max="10" width="23" style="1" customWidth="1"/>
    <col min="11" max="16384" width="9.140625" style="1"/>
  </cols>
  <sheetData>
    <row r="1" spans="1:8" ht="67.5" customHeight="1" x14ac:dyDescent="0.25">
      <c r="A1" s="47" t="s">
        <v>131</v>
      </c>
      <c r="B1" s="47"/>
      <c r="C1" s="47"/>
      <c r="D1" s="47"/>
      <c r="E1" s="47"/>
      <c r="F1" s="47"/>
      <c r="G1" s="47"/>
      <c r="H1" s="47"/>
    </row>
    <row r="2" spans="1:8" ht="27" customHeight="1" thickBot="1" x14ac:dyDescent="0.3">
      <c r="A2" s="50"/>
      <c r="B2" s="50"/>
      <c r="C2" s="50"/>
      <c r="D2" s="50"/>
      <c r="E2" s="50"/>
      <c r="F2" s="50"/>
      <c r="G2" s="50"/>
      <c r="H2" s="9" t="s">
        <v>95</v>
      </c>
    </row>
    <row r="3" spans="1:8" ht="15.75" customHeight="1" x14ac:dyDescent="0.25">
      <c r="A3" s="51" t="s">
        <v>0</v>
      </c>
      <c r="B3" s="51" t="s">
        <v>1</v>
      </c>
      <c r="C3" s="48" t="s">
        <v>96</v>
      </c>
      <c r="D3" s="48" t="s">
        <v>92</v>
      </c>
      <c r="E3" s="48" t="s">
        <v>2</v>
      </c>
      <c r="F3" s="48" t="s">
        <v>3</v>
      </c>
      <c r="G3" s="53" t="s">
        <v>97</v>
      </c>
      <c r="H3" s="45" t="s">
        <v>100</v>
      </c>
    </row>
    <row r="4" spans="1:8" ht="77.25" customHeight="1" thickBot="1" x14ac:dyDescent="0.3">
      <c r="A4" s="52"/>
      <c r="B4" s="52"/>
      <c r="C4" s="49"/>
      <c r="D4" s="49"/>
      <c r="E4" s="49"/>
      <c r="F4" s="49"/>
      <c r="G4" s="54"/>
      <c r="H4" s="46"/>
    </row>
    <row r="5" spans="1:8" ht="27.75" customHeight="1" x14ac:dyDescent="0.25">
      <c r="A5" s="10" t="s">
        <v>91</v>
      </c>
      <c r="B5" s="11"/>
      <c r="C5" s="23">
        <f>SUM(C6:C33)</f>
        <v>49481700.699999996</v>
      </c>
      <c r="D5" s="23">
        <f>SUM(D6:D33)</f>
        <v>62158300.79999999</v>
      </c>
      <c r="E5" s="23">
        <f t="shared" ref="E5:F5" si="0">SUM(E6:E33)</f>
        <v>66055104.299999997</v>
      </c>
      <c r="F5" s="23">
        <f t="shared" si="0"/>
        <v>60631875.5</v>
      </c>
      <c r="G5" s="17">
        <f>F5/C5%</f>
        <v>122.5339360657828</v>
      </c>
      <c r="H5" s="36"/>
    </row>
    <row r="6" spans="1:8" ht="247.5" customHeight="1" x14ac:dyDescent="0.25">
      <c r="A6" s="5" t="s">
        <v>4</v>
      </c>
      <c r="B6" s="3" t="s">
        <v>5</v>
      </c>
      <c r="C6" s="21">
        <v>7974217.5999999996</v>
      </c>
      <c r="D6" s="24">
        <v>10046840.5</v>
      </c>
      <c r="E6" s="24">
        <v>10458705.300000001</v>
      </c>
      <c r="F6" s="24">
        <v>10178511.6</v>
      </c>
      <c r="G6" s="18">
        <f t="shared" ref="G6:G53" si="1">F6/C6%</f>
        <v>127.6427620936755</v>
      </c>
      <c r="H6" s="42" t="s">
        <v>114</v>
      </c>
    </row>
    <row r="7" spans="1:8" ht="68.25" customHeight="1" x14ac:dyDescent="0.25">
      <c r="A7" s="5" t="s">
        <v>6</v>
      </c>
      <c r="B7" s="3" t="s">
        <v>7</v>
      </c>
      <c r="C7" s="21">
        <v>6242344.5</v>
      </c>
      <c r="D7" s="24">
        <v>5839531.4000000004</v>
      </c>
      <c r="E7" s="24">
        <v>5939012.7000000002</v>
      </c>
      <c r="F7" s="24">
        <v>5744260.7000000002</v>
      </c>
      <c r="G7" s="18">
        <f t="shared" si="1"/>
        <v>92.020885742528307</v>
      </c>
      <c r="H7" s="42" t="s">
        <v>115</v>
      </c>
    </row>
    <row r="8" spans="1:8" ht="31.5" x14ac:dyDescent="0.25">
      <c r="A8" s="5" t="s">
        <v>8</v>
      </c>
      <c r="B8" s="3" t="s">
        <v>9</v>
      </c>
      <c r="C8" s="21">
        <v>182289.9</v>
      </c>
      <c r="D8" s="24">
        <v>188740.5</v>
      </c>
      <c r="E8" s="24">
        <v>190407.4</v>
      </c>
      <c r="F8" s="24">
        <v>188944</v>
      </c>
      <c r="G8" s="18">
        <f t="shared" si="1"/>
        <v>103.65028451932884</v>
      </c>
      <c r="H8" s="37"/>
    </row>
    <row r="9" spans="1:8" ht="201" customHeight="1" x14ac:dyDescent="0.25">
      <c r="A9" s="5" t="s">
        <v>10</v>
      </c>
      <c r="B9" s="3" t="s">
        <v>11</v>
      </c>
      <c r="C9" s="21">
        <v>1438816.2</v>
      </c>
      <c r="D9" s="24">
        <v>2930089.2</v>
      </c>
      <c r="E9" s="24">
        <v>2992275.6</v>
      </c>
      <c r="F9" s="24">
        <v>2738649.3</v>
      </c>
      <c r="G9" s="18">
        <f t="shared" si="1"/>
        <v>190.34045488228446</v>
      </c>
      <c r="H9" s="42" t="s">
        <v>105</v>
      </c>
    </row>
    <row r="10" spans="1:8" ht="47.25" x14ac:dyDescent="0.25">
      <c r="A10" s="5" t="s">
        <v>12</v>
      </c>
      <c r="B10" s="3" t="s">
        <v>13</v>
      </c>
      <c r="C10" s="21">
        <v>500</v>
      </c>
      <c r="D10" s="24">
        <v>500</v>
      </c>
      <c r="E10" s="24">
        <v>500</v>
      </c>
      <c r="F10" s="24">
        <v>500</v>
      </c>
      <c r="G10" s="18">
        <f t="shared" si="1"/>
        <v>100</v>
      </c>
      <c r="H10" s="37"/>
    </row>
    <row r="11" spans="1:8" ht="33" customHeight="1" x14ac:dyDescent="0.25">
      <c r="A11" s="5" t="s">
        <v>14</v>
      </c>
      <c r="B11" s="3" t="s">
        <v>15</v>
      </c>
      <c r="C11" s="21">
        <v>424714.4</v>
      </c>
      <c r="D11" s="24">
        <v>448590.8</v>
      </c>
      <c r="E11" s="24">
        <v>439044.8</v>
      </c>
      <c r="F11" s="24">
        <v>414828.79999999999</v>
      </c>
      <c r="G11" s="18">
        <f t="shared" si="1"/>
        <v>97.672412331675119</v>
      </c>
      <c r="H11" s="37"/>
    </row>
    <row r="12" spans="1:8" ht="36" customHeight="1" x14ac:dyDescent="0.25">
      <c r="A12" s="5" t="s">
        <v>16</v>
      </c>
      <c r="B12" s="3" t="s">
        <v>17</v>
      </c>
      <c r="C12" s="21">
        <v>292776.40000000002</v>
      </c>
      <c r="D12" s="24">
        <v>297343.59999999998</v>
      </c>
      <c r="E12" s="24">
        <v>297162.90000000002</v>
      </c>
      <c r="F12" s="24">
        <v>288735.59999999998</v>
      </c>
      <c r="G12" s="18">
        <f t="shared" si="1"/>
        <v>98.619834112312319</v>
      </c>
      <c r="H12" s="37"/>
    </row>
    <row r="13" spans="1:8" ht="105.75" customHeight="1" x14ac:dyDescent="0.25">
      <c r="A13" s="5" t="s">
        <v>18</v>
      </c>
      <c r="B13" s="3" t="s">
        <v>19</v>
      </c>
      <c r="C13" s="21">
        <v>1151152.8999999999</v>
      </c>
      <c r="D13" s="24">
        <v>1542721.5</v>
      </c>
      <c r="E13" s="24">
        <v>1581219.7</v>
      </c>
      <c r="F13" s="24">
        <v>1545639.4</v>
      </c>
      <c r="G13" s="18">
        <f t="shared" si="1"/>
        <v>134.26881867734514</v>
      </c>
      <c r="H13" s="42" t="s">
        <v>116</v>
      </c>
    </row>
    <row r="14" spans="1:8" ht="154.5" customHeight="1" x14ac:dyDescent="0.25">
      <c r="A14" s="5" t="s">
        <v>20</v>
      </c>
      <c r="B14" s="3" t="s">
        <v>21</v>
      </c>
      <c r="C14" s="21">
        <v>137675.20000000001</v>
      </c>
      <c r="D14" s="24">
        <v>160701.20000000001</v>
      </c>
      <c r="E14" s="24">
        <v>165156.29999999999</v>
      </c>
      <c r="F14" s="24">
        <v>154875.4</v>
      </c>
      <c r="G14" s="18">
        <f t="shared" si="1"/>
        <v>112.49331760549465</v>
      </c>
      <c r="H14" s="42" t="s">
        <v>103</v>
      </c>
    </row>
    <row r="15" spans="1:8" ht="54" customHeight="1" x14ac:dyDescent="0.25">
      <c r="A15" s="5" t="s">
        <v>22</v>
      </c>
      <c r="B15" s="3" t="s">
        <v>23</v>
      </c>
      <c r="C15" s="21">
        <v>2760007.9</v>
      </c>
      <c r="D15" s="24">
        <v>2395903.1</v>
      </c>
      <c r="E15" s="24">
        <v>2392291</v>
      </c>
      <c r="F15" s="24">
        <v>2187649.6</v>
      </c>
      <c r="G15" s="18">
        <f t="shared" si="1"/>
        <v>79.262439792291914</v>
      </c>
      <c r="H15" s="42" t="s">
        <v>104</v>
      </c>
    </row>
    <row r="16" spans="1:8" ht="44.25" customHeight="1" x14ac:dyDescent="0.25">
      <c r="A16" s="44" t="s">
        <v>24</v>
      </c>
      <c r="B16" s="3" t="s">
        <v>25</v>
      </c>
      <c r="C16" s="21">
        <v>2801783.8</v>
      </c>
      <c r="D16" s="24">
        <v>3045754</v>
      </c>
      <c r="E16" s="24">
        <v>3056190.8</v>
      </c>
      <c r="F16" s="24">
        <v>2882081</v>
      </c>
      <c r="G16" s="18">
        <f t="shared" si="1"/>
        <v>102.86593133988426</v>
      </c>
      <c r="H16" s="37"/>
    </row>
    <row r="17" spans="1:8" ht="55.5" customHeight="1" x14ac:dyDescent="0.25">
      <c r="A17" s="5" t="s">
        <v>26</v>
      </c>
      <c r="B17" s="3" t="s">
        <v>27</v>
      </c>
      <c r="C17" s="21">
        <v>11072657.1</v>
      </c>
      <c r="D17" s="24">
        <v>12401425.1</v>
      </c>
      <c r="E17" s="24">
        <v>12814042.699999999</v>
      </c>
      <c r="F17" s="24">
        <v>12777657.4</v>
      </c>
      <c r="G17" s="18">
        <f t="shared" si="1"/>
        <v>115.39829405536274</v>
      </c>
      <c r="H17" s="42" t="s">
        <v>118</v>
      </c>
    </row>
    <row r="18" spans="1:8" ht="84.75" customHeight="1" x14ac:dyDescent="0.25">
      <c r="A18" s="5" t="s">
        <v>28</v>
      </c>
      <c r="B18" s="3" t="s">
        <v>29</v>
      </c>
      <c r="C18" s="21">
        <v>1314415.8</v>
      </c>
      <c r="D18" s="24">
        <v>1452816.4</v>
      </c>
      <c r="E18" s="24">
        <v>1502817.4</v>
      </c>
      <c r="F18" s="24">
        <v>1493038.3</v>
      </c>
      <c r="G18" s="18">
        <f t="shared" si="1"/>
        <v>113.58949732649288</v>
      </c>
      <c r="H18" s="42" t="s">
        <v>117</v>
      </c>
    </row>
    <row r="19" spans="1:8" ht="63" x14ac:dyDescent="0.25">
      <c r="A19" s="5" t="s">
        <v>30</v>
      </c>
      <c r="B19" s="3" t="s">
        <v>31</v>
      </c>
      <c r="C19" s="21">
        <v>371372.1</v>
      </c>
      <c r="D19" s="24">
        <v>367570.3</v>
      </c>
      <c r="E19" s="24">
        <v>369198.6</v>
      </c>
      <c r="F19" s="24">
        <v>362877.8</v>
      </c>
      <c r="G19" s="18">
        <f t="shared" si="1"/>
        <v>97.712725323200104</v>
      </c>
      <c r="H19" s="37"/>
    </row>
    <row r="20" spans="1:8" ht="150" customHeight="1" x14ac:dyDescent="0.25">
      <c r="A20" s="5" t="s">
        <v>32</v>
      </c>
      <c r="B20" s="3" t="s">
        <v>33</v>
      </c>
      <c r="C20" s="21">
        <v>8018.2</v>
      </c>
      <c r="D20" s="24">
        <v>9548.2000000000007</v>
      </c>
      <c r="E20" s="24">
        <v>9528.2000000000007</v>
      </c>
      <c r="F20" s="24">
        <v>9477.7000000000007</v>
      </c>
      <c r="G20" s="18">
        <f t="shared" si="1"/>
        <v>118.20233967723429</v>
      </c>
      <c r="H20" s="43" t="s">
        <v>120</v>
      </c>
    </row>
    <row r="21" spans="1:8" ht="90" customHeight="1" x14ac:dyDescent="0.25">
      <c r="A21" s="5" t="s">
        <v>34</v>
      </c>
      <c r="B21" s="3" t="s">
        <v>35</v>
      </c>
      <c r="C21" s="21">
        <v>681651.7</v>
      </c>
      <c r="D21" s="25">
        <v>733169.8</v>
      </c>
      <c r="E21" s="24">
        <v>868703.8</v>
      </c>
      <c r="F21" s="24">
        <v>824310.8</v>
      </c>
      <c r="G21" s="18">
        <f t="shared" si="1"/>
        <v>120.92844483480347</v>
      </c>
      <c r="H21" s="42" t="s">
        <v>121</v>
      </c>
    </row>
    <row r="22" spans="1:8" ht="84" customHeight="1" x14ac:dyDescent="0.25">
      <c r="A22" s="5" t="s">
        <v>36</v>
      </c>
      <c r="B22" s="3" t="s">
        <v>37</v>
      </c>
      <c r="C22" s="21">
        <v>5484113.2999999998</v>
      </c>
      <c r="D22" s="24">
        <v>11232726.699999999</v>
      </c>
      <c r="E22" s="24">
        <v>13261149.6</v>
      </c>
      <c r="F22" s="24">
        <v>9741514.1999999993</v>
      </c>
      <c r="G22" s="18">
        <f t="shared" si="1"/>
        <v>177.63152705105489</v>
      </c>
      <c r="H22" s="42" t="s">
        <v>122</v>
      </c>
    </row>
    <row r="23" spans="1:8" ht="121.5" customHeight="1" x14ac:dyDescent="0.25">
      <c r="A23" s="5" t="s">
        <v>38</v>
      </c>
      <c r="B23" s="3" t="s">
        <v>39</v>
      </c>
      <c r="C23" s="21">
        <v>1552295.7</v>
      </c>
      <c r="D23" s="24">
        <v>2610724.2999999998</v>
      </c>
      <c r="E23" s="24">
        <v>3317474.9</v>
      </c>
      <c r="F23" s="24">
        <v>3218829.1</v>
      </c>
      <c r="G23" s="18">
        <f t="shared" si="1"/>
        <v>207.35927439598009</v>
      </c>
      <c r="H23" s="42" t="s">
        <v>108</v>
      </c>
    </row>
    <row r="24" spans="1:8" ht="92.25" customHeight="1" x14ac:dyDescent="0.25">
      <c r="A24" s="5" t="s">
        <v>40</v>
      </c>
      <c r="B24" s="3" t="s">
        <v>41</v>
      </c>
      <c r="C24" s="21">
        <v>151268.4</v>
      </c>
      <c r="D24" s="24">
        <v>187483.4</v>
      </c>
      <c r="E24" s="24">
        <v>159863.29999999999</v>
      </c>
      <c r="F24" s="24">
        <v>47581.599999999999</v>
      </c>
      <c r="G24" s="18">
        <f t="shared" si="1"/>
        <v>31.455082489138512</v>
      </c>
      <c r="H24" s="42" t="s">
        <v>123</v>
      </c>
    </row>
    <row r="25" spans="1:8" ht="192.75" customHeight="1" x14ac:dyDescent="0.25">
      <c r="A25" s="5" t="s">
        <v>42</v>
      </c>
      <c r="B25" s="3" t="s">
        <v>43</v>
      </c>
      <c r="C25" s="21">
        <v>358342.9</v>
      </c>
      <c r="D25" s="24">
        <v>395413.3</v>
      </c>
      <c r="E25" s="24">
        <v>400612</v>
      </c>
      <c r="F25" s="24">
        <v>399194.2</v>
      </c>
      <c r="G25" s="18">
        <f t="shared" si="1"/>
        <v>111.4000584356492</v>
      </c>
      <c r="H25" s="42" t="s">
        <v>124</v>
      </c>
    </row>
    <row r="26" spans="1:8" ht="59.25" customHeight="1" x14ac:dyDescent="0.25">
      <c r="A26" s="5" t="s">
        <v>44</v>
      </c>
      <c r="B26" s="3" t="s">
        <v>45</v>
      </c>
      <c r="C26" s="21">
        <v>484422.5</v>
      </c>
      <c r="D26" s="24">
        <v>464208</v>
      </c>
      <c r="E26" s="24">
        <v>456059.7</v>
      </c>
      <c r="F26" s="24">
        <v>369288.4</v>
      </c>
      <c r="G26" s="18">
        <f t="shared" si="1"/>
        <v>76.232710082624152</v>
      </c>
      <c r="H26" s="42" t="s">
        <v>104</v>
      </c>
    </row>
    <row r="27" spans="1:8" ht="99.75" customHeight="1" x14ac:dyDescent="0.25">
      <c r="A27" s="5" t="s">
        <v>46</v>
      </c>
      <c r="B27" s="3" t="s">
        <v>47</v>
      </c>
      <c r="C27" s="21">
        <v>425593.3</v>
      </c>
      <c r="D27" s="24">
        <v>512593.3</v>
      </c>
      <c r="E27" s="24">
        <v>512617.3</v>
      </c>
      <c r="F27" s="24">
        <v>471500.9</v>
      </c>
      <c r="G27" s="18">
        <f t="shared" si="1"/>
        <v>110.78672996026958</v>
      </c>
      <c r="H27" s="42" t="s">
        <v>125</v>
      </c>
    </row>
    <row r="28" spans="1:8" ht="47.25" x14ac:dyDescent="0.25">
      <c r="A28" s="5" t="s">
        <v>48</v>
      </c>
      <c r="B28" s="3" t="s">
        <v>49</v>
      </c>
      <c r="C28" s="21">
        <v>3550</v>
      </c>
      <c r="D28" s="24">
        <v>3550</v>
      </c>
      <c r="E28" s="24">
        <v>3200</v>
      </c>
      <c r="F28" s="24">
        <v>3190</v>
      </c>
      <c r="G28" s="18">
        <f t="shared" si="1"/>
        <v>89.859154929577471</v>
      </c>
      <c r="H28" s="43" t="s">
        <v>119</v>
      </c>
    </row>
    <row r="29" spans="1:8" ht="123" customHeight="1" x14ac:dyDescent="0.25">
      <c r="A29" s="5" t="s">
        <v>50</v>
      </c>
      <c r="B29" s="3" t="s">
        <v>51</v>
      </c>
      <c r="C29" s="21">
        <v>144626.70000000001</v>
      </c>
      <c r="D29" s="24">
        <v>303680.5</v>
      </c>
      <c r="E29" s="24">
        <v>301990.2</v>
      </c>
      <c r="F29" s="24">
        <v>288008.59999999998</v>
      </c>
      <c r="G29" s="18">
        <f t="shared" si="1"/>
        <v>199.13930138764141</v>
      </c>
      <c r="H29" s="42" t="s">
        <v>126</v>
      </c>
    </row>
    <row r="30" spans="1:8" ht="86.25" customHeight="1" x14ac:dyDescent="0.25">
      <c r="A30" s="5" t="s">
        <v>52</v>
      </c>
      <c r="B30" s="3" t="s">
        <v>53</v>
      </c>
      <c r="C30" s="21">
        <v>46628.1</v>
      </c>
      <c r="D30" s="24">
        <v>37824.1</v>
      </c>
      <c r="E30" s="24">
        <v>36539.300000000003</v>
      </c>
      <c r="F30" s="24">
        <v>36424</v>
      </c>
      <c r="G30" s="18">
        <f t="shared" si="1"/>
        <v>78.115985854023648</v>
      </c>
      <c r="H30" s="42" t="s">
        <v>130</v>
      </c>
    </row>
    <row r="31" spans="1:8" ht="136.5" customHeight="1" x14ac:dyDescent="0.25">
      <c r="A31" s="5" t="s">
        <v>54</v>
      </c>
      <c r="B31" s="3" t="s">
        <v>55</v>
      </c>
      <c r="C31" s="21">
        <v>995419.8</v>
      </c>
      <c r="D31" s="24">
        <v>1483200.4</v>
      </c>
      <c r="E31" s="24">
        <v>1487700.4</v>
      </c>
      <c r="F31" s="24">
        <v>1371156.4</v>
      </c>
      <c r="G31" s="18">
        <f t="shared" si="1"/>
        <v>137.74654673334805</v>
      </c>
      <c r="H31" s="42" t="s">
        <v>107</v>
      </c>
    </row>
    <row r="32" spans="1:8" ht="31.5" x14ac:dyDescent="0.25">
      <c r="A32" s="5" t="s">
        <v>56</v>
      </c>
      <c r="B32" s="3" t="s">
        <v>57</v>
      </c>
      <c r="C32" s="21">
        <v>2971852.7999999998</v>
      </c>
      <c r="D32" s="24">
        <v>3062491.2</v>
      </c>
      <c r="E32" s="24">
        <v>3038480.4</v>
      </c>
      <c r="F32" s="24">
        <v>2889990.7</v>
      </c>
      <c r="G32" s="18">
        <f t="shared" si="1"/>
        <v>97.245418750215364</v>
      </c>
      <c r="H32" s="37"/>
    </row>
    <row r="33" spans="1:8" ht="63" x14ac:dyDescent="0.25">
      <c r="A33" s="5" t="s">
        <v>58</v>
      </c>
      <c r="B33" s="3" t="s">
        <v>59</v>
      </c>
      <c r="C33" s="21">
        <v>9193.5</v>
      </c>
      <c r="D33" s="24">
        <v>3160</v>
      </c>
      <c r="E33" s="24">
        <v>3160</v>
      </c>
      <c r="F33" s="24">
        <v>3160</v>
      </c>
      <c r="G33" s="18">
        <f t="shared" si="1"/>
        <v>34.37211073040735</v>
      </c>
      <c r="H33" s="42" t="s">
        <v>106</v>
      </c>
    </row>
    <row r="34" spans="1:8" ht="24.75" customHeight="1" outlineLevel="5" x14ac:dyDescent="0.25">
      <c r="A34" s="12" t="s">
        <v>93</v>
      </c>
      <c r="B34" s="4"/>
      <c r="C34" s="26">
        <f>SUM(C35:C48)</f>
        <v>6298905.1000000006</v>
      </c>
      <c r="D34" s="26">
        <f>SUM(D35:D48)</f>
        <v>5824633.0999999996</v>
      </c>
      <c r="E34" s="26">
        <f t="shared" ref="E34:F34" si="2">SUM(E35:E48)</f>
        <v>6224909.6999999993</v>
      </c>
      <c r="F34" s="26">
        <f t="shared" si="2"/>
        <v>5902521.8999999994</v>
      </c>
      <c r="G34" s="19">
        <f t="shared" si="1"/>
        <v>93.70710951019089</v>
      </c>
      <c r="H34" s="38"/>
    </row>
    <row r="35" spans="1:8" ht="133.5" customHeight="1" x14ac:dyDescent="0.25">
      <c r="A35" s="5" t="s">
        <v>60</v>
      </c>
      <c r="B35" s="3" t="s">
        <v>61</v>
      </c>
      <c r="C35" s="21">
        <v>298539.90000000002</v>
      </c>
      <c r="D35" s="24">
        <v>407421.4</v>
      </c>
      <c r="E35" s="24">
        <v>404300.7</v>
      </c>
      <c r="F35" s="24">
        <v>404004.1</v>
      </c>
      <c r="G35" s="18">
        <f t="shared" si="1"/>
        <v>135.32666822759703</v>
      </c>
      <c r="H35" s="42" t="s">
        <v>110</v>
      </c>
    </row>
    <row r="36" spans="1:8" ht="269.25" customHeight="1" x14ac:dyDescent="0.25">
      <c r="A36" s="5" t="s">
        <v>62</v>
      </c>
      <c r="B36" s="3" t="s">
        <v>63</v>
      </c>
      <c r="C36" s="21">
        <v>5390679.5</v>
      </c>
      <c r="D36" s="24">
        <v>4776730.5999999996</v>
      </c>
      <c r="E36" s="24">
        <v>5234228.8</v>
      </c>
      <c r="F36" s="24">
        <v>4937857.7</v>
      </c>
      <c r="G36" s="18">
        <f t="shared" si="1"/>
        <v>91.599912404363877</v>
      </c>
      <c r="H36" s="42" t="s">
        <v>129</v>
      </c>
    </row>
    <row r="37" spans="1:8" ht="22.5" customHeight="1" x14ac:dyDescent="0.25">
      <c r="A37" s="5" t="s">
        <v>64</v>
      </c>
      <c r="B37" s="3" t="s">
        <v>65</v>
      </c>
      <c r="C37" s="21">
        <v>12978.5</v>
      </c>
      <c r="D37" s="24">
        <v>12978.5</v>
      </c>
      <c r="E37" s="24">
        <v>12978.5</v>
      </c>
      <c r="F37" s="24">
        <v>12897.2</v>
      </c>
      <c r="G37" s="18">
        <f t="shared" si="1"/>
        <v>99.373579381284443</v>
      </c>
      <c r="H37" s="37"/>
    </row>
    <row r="38" spans="1:8" ht="167.25" customHeight="1" x14ac:dyDescent="0.25">
      <c r="A38" s="5" t="s">
        <v>66</v>
      </c>
      <c r="B38" s="3" t="s">
        <v>67</v>
      </c>
      <c r="C38" s="21">
        <v>27089.9</v>
      </c>
      <c r="D38" s="24">
        <v>26802.7</v>
      </c>
      <c r="E38" s="24">
        <v>26802.7</v>
      </c>
      <c r="F38" s="24">
        <v>14985.1</v>
      </c>
      <c r="G38" s="18">
        <f t="shared" si="1"/>
        <v>55.316187951967336</v>
      </c>
      <c r="H38" s="42" t="s">
        <v>109</v>
      </c>
    </row>
    <row r="39" spans="1:8" ht="44.25" customHeight="1" x14ac:dyDescent="0.25">
      <c r="A39" s="5" t="s">
        <v>68</v>
      </c>
      <c r="B39" s="3" t="s">
        <v>69</v>
      </c>
      <c r="C39" s="21">
        <v>1978.8</v>
      </c>
      <c r="D39" s="24">
        <v>1978.8</v>
      </c>
      <c r="E39" s="24">
        <v>1978.8</v>
      </c>
      <c r="F39" s="24">
        <v>1978.8</v>
      </c>
      <c r="G39" s="18">
        <f t="shared" si="1"/>
        <v>100</v>
      </c>
      <c r="H39" s="37"/>
    </row>
    <row r="40" spans="1:8" ht="43.5" customHeight="1" x14ac:dyDescent="0.25">
      <c r="A40" s="5" t="s">
        <v>70</v>
      </c>
      <c r="B40" s="3" t="s">
        <v>71</v>
      </c>
      <c r="C40" s="21">
        <v>9203.2000000000007</v>
      </c>
      <c r="D40" s="24">
        <v>9203.2000000000007</v>
      </c>
      <c r="E40" s="24">
        <v>9203.2000000000007</v>
      </c>
      <c r="F40" s="24">
        <v>9053.7000000000007</v>
      </c>
      <c r="G40" s="18">
        <f t="shared" si="1"/>
        <v>98.375565020862311</v>
      </c>
      <c r="H40" s="37"/>
    </row>
    <row r="41" spans="1:8" ht="51.75" customHeight="1" x14ac:dyDescent="0.25">
      <c r="A41" s="5" t="s">
        <v>72</v>
      </c>
      <c r="B41" s="3" t="s">
        <v>73</v>
      </c>
      <c r="C41" s="21">
        <v>182075.5</v>
      </c>
      <c r="D41" s="24">
        <v>186690.1</v>
      </c>
      <c r="E41" s="24">
        <v>186743.2</v>
      </c>
      <c r="F41" s="24">
        <v>186388.3</v>
      </c>
      <c r="G41" s="18">
        <f t="shared" si="1"/>
        <v>102.36868771471174</v>
      </c>
      <c r="H41" s="37"/>
    </row>
    <row r="42" spans="1:8" ht="155.25" customHeight="1" x14ac:dyDescent="0.25">
      <c r="A42" s="5" t="s">
        <v>74</v>
      </c>
      <c r="B42" s="3" t="s">
        <v>75</v>
      </c>
      <c r="C42" s="21">
        <v>184790.1</v>
      </c>
      <c r="D42" s="24">
        <v>216127</v>
      </c>
      <c r="E42" s="24">
        <v>218050.6</v>
      </c>
      <c r="F42" s="24">
        <v>216587.5</v>
      </c>
      <c r="G42" s="18">
        <f t="shared" si="1"/>
        <v>117.20730710140856</v>
      </c>
      <c r="H42" s="42" t="s">
        <v>111</v>
      </c>
    </row>
    <row r="43" spans="1:8" ht="73.5" customHeight="1" x14ac:dyDescent="0.25">
      <c r="A43" s="5" t="s">
        <v>76</v>
      </c>
      <c r="B43" s="3" t="s">
        <v>77</v>
      </c>
      <c r="C43" s="21">
        <v>79774.399999999994</v>
      </c>
      <c r="D43" s="24">
        <v>74334.8</v>
      </c>
      <c r="E43" s="24">
        <v>59659.1</v>
      </c>
      <c r="F43" s="24">
        <v>47805.4</v>
      </c>
      <c r="G43" s="18">
        <f t="shared" si="1"/>
        <v>59.925740588459462</v>
      </c>
      <c r="H43" s="42" t="s">
        <v>127</v>
      </c>
    </row>
    <row r="44" spans="1:8" ht="168.75" customHeight="1" x14ac:dyDescent="0.25">
      <c r="A44" s="5" t="s">
        <v>78</v>
      </c>
      <c r="B44" s="3" t="s">
        <v>79</v>
      </c>
      <c r="C44" s="21">
        <v>0</v>
      </c>
      <c r="D44" s="24">
        <v>6015.8</v>
      </c>
      <c r="E44" s="24">
        <v>6015.8</v>
      </c>
      <c r="F44" s="24">
        <v>6015.8</v>
      </c>
      <c r="G44" s="18">
        <v>0</v>
      </c>
      <c r="H44" s="42" t="s">
        <v>102</v>
      </c>
    </row>
    <row r="45" spans="1:8" ht="50.25" customHeight="1" x14ac:dyDescent="0.25">
      <c r="A45" s="5" t="s">
        <v>80</v>
      </c>
      <c r="B45" s="3" t="s">
        <v>81</v>
      </c>
      <c r="C45" s="21">
        <v>1000</v>
      </c>
      <c r="D45" s="24">
        <v>1000</v>
      </c>
      <c r="E45" s="24">
        <v>1000</v>
      </c>
      <c r="F45" s="24">
        <v>1000</v>
      </c>
      <c r="G45" s="18">
        <f t="shared" si="1"/>
        <v>100</v>
      </c>
      <c r="H45" s="37"/>
    </row>
    <row r="46" spans="1:8" ht="119.25" customHeight="1" x14ac:dyDescent="0.25">
      <c r="A46" s="5" t="s">
        <v>82</v>
      </c>
      <c r="B46" s="3" t="s">
        <v>83</v>
      </c>
      <c r="C46" s="21">
        <v>1000</v>
      </c>
      <c r="D46" s="24">
        <v>1000</v>
      </c>
      <c r="E46" s="24">
        <v>679.1</v>
      </c>
      <c r="F46" s="24">
        <v>679.1</v>
      </c>
      <c r="G46" s="18">
        <f t="shared" si="1"/>
        <v>67.91</v>
      </c>
      <c r="H46" s="42" t="s">
        <v>128</v>
      </c>
    </row>
    <row r="47" spans="1:8" ht="136.5" customHeight="1" x14ac:dyDescent="0.25">
      <c r="A47" s="5" t="s">
        <v>84</v>
      </c>
      <c r="B47" s="3" t="s">
        <v>85</v>
      </c>
      <c r="C47" s="21">
        <v>84535.3</v>
      </c>
      <c r="D47" s="24">
        <v>79090.2</v>
      </c>
      <c r="E47" s="24">
        <v>42566.3</v>
      </c>
      <c r="F47" s="24">
        <v>42566.3</v>
      </c>
      <c r="G47" s="18">
        <f t="shared" si="1"/>
        <v>50.353284367595549</v>
      </c>
      <c r="H47" s="42" t="s">
        <v>112</v>
      </c>
    </row>
    <row r="48" spans="1:8" ht="90.75" customHeight="1" x14ac:dyDescent="0.25">
      <c r="A48" s="5" t="s">
        <v>86</v>
      </c>
      <c r="B48" s="3" t="s">
        <v>87</v>
      </c>
      <c r="C48" s="21">
        <v>25260</v>
      </c>
      <c r="D48" s="24">
        <v>25260</v>
      </c>
      <c r="E48" s="24">
        <v>20702.900000000001</v>
      </c>
      <c r="F48" s="24">
        <v>20702.900000000001</v>
      </c>
      <c r="G48" s="18">
        <f t="shared" si="1"/>
        <v>81.959224069675386</v>
      </c>
      <c r="H48" s="42" t="s">
        <v>113</v>
      </c>
    </row>
    <row r="49" spans="1:8" ht="24" customHeight="1" outlineLevel="5" x14ac:dyDescent="0.25">
      <c r="A49" s="13" t="s">
        <v>94</v>
      </c>
      <c r="B49" s="4"/>
      <c r="C49" s="26">
        <f>C50</f>
        <v>5000</v>
      </c>
      <c r="D49" s="26">
        <f>D50</f>
        <v>4770</v>
      </c>
      <c r="E49" s="26">
        <f t="shared" ref="E49:F49" si="3">E50</f>
        <v>5000</v>
      </c>
      <c r="F49" s="26">
        <f t="shared" si="3"/>
        <v>4971.8999999999996</v>
      </c>
      <c r="G49" s="19">
        <f t="shared" si="1"/>
        <v>99.437999999999988</v>
      </c>
      <c r="H49" s="38"/>
    </row>
    <row r="50" spans="1:8" ht="56.25" customHeight="1" x14ac:dyDescent="0.25">
      <c r="A50" s="6" t="s">
        <v>88</v>
      </c>
      <c r="B50" s="7" t="s">
        <v>89</v>
      </c>
      <c r="C50" s="22">
        <v>5000</v>
      </c>
      <c r="D50" s="27">
        <v>4770</v>
      </c>
      <c r="E50" s="27">
        <v>5000</v>
      </c>
      <c r="F50" s="27">
        <v>4971.8999999999996</v>
      </c>
      <c r="G50" s="20">
        <f t="shared" si="1"/>
        <v>99.437999999999988</v>
      </c>
      <c r="H50" s="39"/>
    </row>
    <row r="51" spans="1:8" ht="26.25" customHeight="1" x14ac:dyDescent="0.25">
      <c r="A51" s="28" t="s">
        <v>90</v>
      </c>
      <c r="B51" s="29"/>
      <c r="C51" s="30">
        <f>C49+C34+C5</f>
        <v>55785605.799999997</v>
      </c>
      <c r="D51" s="30">
        <f>D49+D34+D5</f>
        <v>67987703.899999991</v>
      </c>
      <c r="E51" s="30">
        <f>E49+E34+E5</f>
        <v>72285014</v>
      </c>
      <c r="F51" s="30">
        <f>F49+F34+F5</f>
        <v>66539369.299999997</v>
      </c>
      <c r="G51" s="19">
        <f t="shared" si="1"/>
        <v>119.27695029171845</v>
      </c>
      <c r="H51" s="38"/>
    </row>
    <row r="52" spans="1:8" ht="103.5" customHeight="1" thickBot="1" x14ac:dyDescent="0.3">
      <c r="A52" s="31" t="s">
        <v>98</v>
      </c>
      <c r="B52" s="32"/>
      <c r="C52" s="33">
        <v>5927874.7000000002</v>
      </c>
      <c r="D52" s="34">
        <v>3134049.3</v>
      </c>
      <c r="E52" s="34">
        <v>1530881.6</v>
      </c>
      <c r="F52" s="34">
        <v>1498234.2</v>
      </c>
      <c r="G52" s="35">
        <f t="shared" si="1"/>
        <v>25.274390499515786</v>
      </c>
      <c r="H52" s="40" t="s">
        <v>101</v>
      </c>
    </row>
    <row r="53" spans="1:8" ht="27.75" customHeight="1" thickBot="1" x14ac:dyDescent="0.3">
      <c r="A53" s="14" t="s">
        <v>99</v>
      </c>
      <c r="B53" s="15"/>
      <c r="C53" s="16">
        <f>C51+C52</f>
        <v>61713480.5</v>
      </c>
      <c r="D53" s="16">
        <f t="shared" ref="D53:F53" si="4">D51+D52</f>
        <v>71121753.199999988</v>
      </c>
      <c r="E53" s="16">
        <f t="shared" si="4"/>
        <v>73815895.599999994</v>
      </c>
      <c r="F53" s="16">
        <f t="shared" si="4"/>
        <v>68037603.5</v>
      </c>
      <c r="G53" s="8">
        <f t="shared" si="1"/>
        <v>110.24755523228023</v>
      </c>
      <c r="H53" s="41"/>
    </row>
    <row r="55" spans="1:8" x14ac:dyDescent="0.25">
      <c r="D55" s="2"/>
      <c r="E55" s="2"/>
      <c r="F55" s="2"/>
      <c r="G55" s="2"/>
      <c r="H55" s="2"/>
    </row>
    <row r="56" spans="1:8" x14ac:dyDescent="0.25">
      <c r="D56" s="2"/>
      <c r="E56" s="2"/>
      <c r="F56" s="2"/>
    </row>
    <row r="57" spans="1:8" x14ac:dyDescent="0.25">
      <c r="D57" s="2"/>
      <c r="E57" s="2"/>
      <c r="F57" s="2"/>
    </row>
    <row r="58" spans="1:8" x14ac:dyDescent="0.25">
      <c r="D58" s="2"/>
      <c r="E58" s="2"/>
      <c r="F58" s="2"/>
      <c r="G58" s="2"/>
      <c r="H58" s="2"/>
    </row>
    <row r="60" spans="1:8" x14ac:dyDescent="0.25">
      <c r="D60" s="2"/>
      <c r="E60" s="2"/>
      <c r="F60" s="2"/>
    </row>
    <row r="61" spans="1:8" x14ac:dyDescent="0.25">
      <c r="D61" s="2"/>
      <c r="E61" s="2"/>
      <c r="F61" s="2"/>
    </row>
    <row r="63" spans="1:8" x14ac:dyDescent="0.25">
      <c r="D63" s="2"/>
      <c r="E63" s="2"/>
      <c r="F63" s="2"/>
      <c r="G63" s="2"/>
      <c r="H63" s="2"/>
    </row>
  </sheetData>
  <mergeCells count="10">
    <mergeCell ref="H3:H4"/>
    <mergeCell ref="A1:H1"/>
    <mergeCell ref="E3:E4"/>
    <mergeCell ref="F3:F4"/>
    <mergeCell ref="A2:G2"/>
    <mergeCell ref="A3:A4"/>
    <mergeCell ref="B3:B4"/>
    <mergeCell ref="D3:D4"/>
    <mergeCell ref="G3:G4"/>
    <mergeCell ref="C3:C4"/>
  </mergeCells>
  <pageMargins left="0.39370078740157483" right="0" top="0.39370078740157483" bottom="0.19685039370078741" header="0.39370078740157483" footer="0.39370078740157483"/>
  <pageSetup paperSize="9" scale="60" firstPageNumber="80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904AEE5-D52E-471A-8395-D174439BA93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2020-06-02T14:34:32Z</cp:lastPrinted>
  <dcterms:created xsi:type="dcterms:W3CDTF">2020-01-30T11:10:00Z</dcterms:created>
  <dcterms:modified xsi:type="dcterms:W3CDTF">2020-06-02T16:49:03Z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19.2.2804.2139790329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bks_2019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SQR_ISPCV2019.xlt</vt:lpwstr>
  </property>
  <property fmtid="{D5CDD505-2E9C-101B-9397-08002B2CF9AE}" pid="11" name="Локальная база">
    <vt:lpwstr>используется</vt:lpwstr>
  </property>
</Properties>
</file>